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<sst xmlns="http://schemas.openxmlformats.org/spreadsheetml/2006/main" count="9763" uniqueCount="71">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</sst>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1252873.5632183908</c:v>
                </c:pt>
                <c:pt idx="1">
                  <c:v>1436781.6091954021</c:v>
                </c:pt>
                <c:pt idx="2">
                  <c:v>1275287.3563218392</c:v>
                </c:pt>
                <c:pt idx="3">
                  <c:v>2043103.448275862</c:v>
                </c:pt>
                <c:pt idx="4">
                  <c:v>1425000</c:v>
                </c:pt>
                <c:pt idx="5">
                  <c:v>1277777.7777777778</c:v>
                </c:pt>
                <c:pt idx="6">
                  <c:v>1291666.6666666667</c:v>
                </c:pt>
                <c:pt idx="7">
                  <c:v>1586111.1111111112</c:v>
                </c:pt>
                <c:pt idx="8">
                  <c:v>1588793.1034482759</c:v>
                </c:pt>
                <c:pt idx="9">
                  <c:v>1531609.1954022988</c:v>
                </c:pt>
                <c:pt idx="10">
                  <c:v>1804597.7011494255</c:v>
                </c:pt>
                <c:pt idx="11">
                  <c:v>1856321.8390804599</c:v>
                </c:pt>
                <c:pt idx="12">
                  <c:v>1709770.1149425288</c:v>
                </c:pt>
                <c:pt idx="13">
                  <c:v>1839080.4597701151</c:v>
                </c:pt>
                <c:pt idx="14">
                  <c:v>1810344.8275862068</c:v>
                </c:pt>
                <c:pt idx="15">
                  <c:v>2031609.1954022988</c:v>
                </c:pt>
                <c:pt idx="16">
                  <c:v>2071428.5714285714</c:v>
                </c:pt>
                <c:pt idx="17">
                  <c:v>2178571.4285714286</c:v>
                </c:pt>
                <c:pt idx="18">
                  <c:v>1913690.4761904762</c:v>
                </c:pt>
                <c:pt idx="19">
                  <c:v>2142857.1428571427</c:v>
                </c:pt>
                <c:pt idx="20">
                  <c:v>2301724.1379310344</c:v>
                </c:pt>
                <c:pt idx="21">
                  <c:v>1988505.7471264368</c:v>
                </c:pt>
                <c:pt idx="22">
                  <c:v>2040229.8850574712</c:v>
                </c:pt>
                <c:pt idx="23">
                  <c:v>1925287.3563218392</c:v>
                </c:pt>
                <c:pt idx="24">
                  <c:v>2482456.1403508773</c:v>
                </c:pt>
                <c:pt idx="25">
                  <c:v>2908496.7320261439</c:v>
                </c:pt>
                <c:pt idx="26">
                  <c:v>2503144.6540880506</c:v>
                </c:pt>
                <c:pt idx="27">
                  <c:v>2705357.1428571427</c:v>
                </c:pt>
                <c:pt idx="28">
                  <c:v>2807692.3076923075</c:v>
                </c:pt>
                <c:pt idx="29">
                  <c:v>2979495.2681388007</c:v>
                </c:pt>
                <c:pt idx="30">
                  <c:v>2933333.3333333335</c:v>
                </c:pt>
                <c:pt idx="31">
                  <c:v>2663742.6900584796</c:v>
                </c:pt>
                <c:pt idx="32">
                  <c:v>2727272.7272727299</c:v>
                </c:pt>
                <c:pt idx="33">
                  <c:v>2838308.0021974002</c:v>
                </c:pt>
                <c:pt idx="34">
                  <c:v>3137255</c:v>
                </c:pt>
                <c:pt idx="35">
                  <c:v>2938296</c:v>
                </c:pt>
                <c:pt idx="36">
                  <c:v>3207547</c:v>
                </c:pt>
                <c:pt idx="37">
                  <c:v>3125000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7</v>
      </c>
      <c r="D5">
        <f>+VLOOKUP(Tablero!K9,Codigos!$B$2:$C$33,2,0)</f>
        <v>32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27322010I</v>
      </c>
      <c r="C9" t="str">
        <f t="shared" ref="C9:K12" si="0">+$B$5&amp;$C$5&amp;$D$5&amp;C$8&amp;$A9</f>
        <v>27322011I</v>
      </c>
      <c r="D9" t="str">
        <f t="shared" si="0"/>
        <v>27322012I</v>
      </c>
      <c r="E9" t="str">
        <f t="shared" si="0"/>
        <v>27322013I</v>
      </c>
      <c r="F9" t="str">
        <f t="shared" si="0"/>
        <v>27322014I</v>
      </c>
      <c r="G9" t="str">
        <f t="shared" si="0"/>
        <v>27322015I</v>
      </c>
      <c r="H9" t="str">
        <f t="shared" si="0"/>
        <v>27322016I</v>
      </c>
      <c r="I9" t="str">
        <f t="shared" si="0"/>
        <v>27322017I</v>
      </c>
      <c r="J9" t="str">
        <f t="shared" si="0"/>
        <v>27322018I</v>
      </c>
      <c r="K9" t="str">
        <f t="shared" si="0"/>
        <v>27322019I</v>
      </c>
    </row>
    <row r="10" spans="1:11" x14ac:dyDescent="0.25">
      <c r="A10" t="s">
        <v>9</v>
      </c>
      <c r="B10" t="str">
        <f t="shared" ref="B10:B12" si="1">+$B$5&amp;$C$5&amp;$D$5&amp;B$8&amp;$A10</f>
        <v>27322010II</v>
      </c>
      <c r="C10" t="str">
        <f t="shared" si="0"/>
        <v>27322011II</v>
      </c>
      <c r="D10" t="str">
        <f t="shared" si="0"/>
        <v>27322012II</v>
      </c>
      <c r="E10" t="str">
        <f t="shared" si="0"/>
        <v>27322013II</v>
      </c>
      <c r="F10" t="str">
        <f t="shared" si="0"/>
        <v>27322014II</v>
      </c>
      <c r="G10" t="str">
        <f t="shared" si="0"/>
        <v>27322015II</v>
      </c>
      <c r="H10" t="str">
        <f t="shared" si="0"/>
        <v>27322016II</v>
      </c>
      <c r="I10" t="str">
        <f t="shared" si="0"/>
        <v>27322017II</v>
      </c>
      <c r="J10" t="str">
        <f t="shared" si="0"/>
        <v>27322018II</v>
      </c>
      <c r="K10" t="str">
        <f t="shared" si="0"/>
        <v>27322019II</v>
      </c>
    </row>
    <row r="11" spans="1:11" x14ac:dyDescent="0.25">
      <c r="A11" t="s">
        <v>10</v>
      </c>
      <c r="B11" t="str">
        <f t="shared" si="1"/>
        <v>27322010III</v>
      </c>
      <c r="C11" t="str">
        <f t="shared" si="0"/>
        <v>27322011III</v>
      </c>
      <c r="D11" t="str">
        <f t="shared" si="0"/>
        <v>27322012III</v>
      </c>
      <c r="E11" t="str">
        <f t="shared" si="0"/>
        <v>27322013III</v>
      </c>
      <c r="F11" t="str">
        <f t="shared" si="0"/>
        <v>27322014III</v>
      </c>
      <c r="G11" t="str">
        <f t="shared" si="0"/>
        <v>27322015III</v>
      </c>
      <c r="H11" t="str">
        <f t="shared" si="0"/>
        <v>27322016III</v>
      </c>
      <c r="I11" t="str">
        <f t="shared" si="0"/>
        <v>27322017III</v>
      </c>
      <c r="J11" t="str">
        <f t="shared" si="0"/>
        <v>27322018III</v>
      </c>
      <c r="K11" t="str">
        <f t="shared" si="0"/>
        <v>27322019III</v>
      </c>
    </row>
    <row r="12" spans="1:11" x14ac:dyDescent="0.25">
      <c r="A12" t="s">
        <v>11</v>
      </c>
      <c r="B12" t="str">
        <f t="shared" si="1"/>
        <v>27322010IV</v>
      </c>
      <c r="C12" t="str">
        <f t="shared" si="0"/>
        <v>27322011IV</v>
      </c>
      <c r="D12" t="str">
        <f t="shared" si="0"/>
        <v>27322012IV</v>
      </c>
      <c r="E12" t="str">
        <f t="shared" si="0"/>
        <v>27322013IV</v>
      </c>
      <c r="F12" t="str">
        <f t="shared" si="0"/>
        <v>27322014IV</v>
      </c>
      <c r="G12" t="str">
        <f t="shared" si="0"/>
        <v>27322015IV</v>
      </c>
      <c r="H12" t="str">
        <f t="shared" si="0"/>
        <v>27322016IV</v>
      </c>
      <c r="I12" t="str">
        <f t="shared" si="0"/>
        <v>27322017IV</v>
      </c>
      <c r="J12" t="str">
        <f t="shared" si="0"/>
        <v>27322018IV</v>
      </c>
      <c r="K12" t="str">
        <f t="shared" si="0"/>
        <v>27322019IV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1252873.5632183908</v>
      </c>
      <c r="C17" s="15">
        <f>+IFERROR(VLOOKUP(C9,Base!$D:$J,7,0),"-")</f>
        <v>1425000</v>
      </c>
      <c r="D17" s="15">
        <f>+IFERROR(VLOOKUP(D9,Base!$D:$J,7,0),"-")</f>
        <v>1588793.1034482759</v>
      </c>
      <c r="E17" s="15">
        <f>+IFERROR(VLOOKUP(E9,Base!$D:$J,7,0),"-")</f>
        <v>1709770.1149425288</v>
      </c>
      <c r="F17" s="15">
        <f>+IFERROR(VLOOKUP(F9,Base!$D:$J,7,0),"-")</f>
        <v>2071428.5714285714</v>
      </c>
      <c r="G17" s="15">
        <f>+IFERROR(VLOOKUP(G9,Base!$D:$J,7,0),"-")</f>
        <v>2301724.1379310344</v>
      </c>
      <c r="H17" s="15">
        <f>+IFERROR(VLOOKUP(H9,Base!$D:$J,7,0),"-")</f>
        <v>2482456.1403508773</v>
      </c>
      <c r="I17" s="15">
        <f>+IFERROR(VLOOKUP(I9,Base!$D:$J,7,0),"-")</f>
        <v>2807692.3076923075</v>
      </c>
      <c r="J17" s="15">
        <f>+IFERROR(VLOOKUP(J9,Base!$D:$J,7,0),"-")</f>
        <v>2727272.7272727299</v>
      </c>
      <c r="K17" s="15">
        <f>+IFERROR(VLOOKUP(K9,Base!$D:$J,7,0),"-")</f>
        <v>3207547</v>
      </c>
    </row>
    <row r="18" spans="1:11" x14ac:dyDescent="0.25">
      <c r="A18" t="s">
        <v>9</v>
      </c>
      <c r="B18" s="15">
        <f>+IFERROR(VLOOKUP(B10,Base!$D:$J,7,0),"-")</f>
        <v>1436781.6091954021</v>
      </c>
      <c r="C18" s="15">
        <f>+IFERROR(VLOOKUP(C10,Base!$D:$J,7,0),"-")</f>
        <v>1277777.7777777778</v>
      </c>
      <c r="D18" s="15">
        <f>+IFERROR(VLOOKUP(D10,Base!$D:$J,7,0),"-")</f>
        <v>1531609.1954022988</v>
      </c>
      <c r="E18" s="15">
        <f>+IFERROR(VLOOKUP(E10,Base!$D:$J,7,0),"-")</f>
        <v>1839080.4597701151</v>
      </c>
      <c r="F18" s="15">
        <f>+IFERROR(VLOOKUP(F10,Base!$D:$J,7,0),"-")</f>
        <v>2178571.4285714286</v>
      </c>
      <c r="G18" s="15">
        <f>+IFERROR(VLOOKUP(G10,Base!$D:$J,7,0),"-")</f>
        <v>1988505.7471264368</v>
      </c>
      <c r="H18" s="15">
        <f>+IFERROR(VLOOKUP(H10,Base!$D:$J,7,0),"-")</f>
        <v>2908496.7320261439</v>
      </c>
      <c r="I18" s="15">
        <f>+IFERROR(VLOOKUP(I10,Base!$D:$J,7,0),"-")</f>
        <v>2979495.2681388007</v>
      </c>
      <c r="J18" s="15">
        <f>+IFERROR(VLOOKUP(J10,Base!$D:$J,7,0),"-")</f>
        <v>2838308.0021974002</v>
      </c>
      <c r="K18" s="15">
        <f>+IFERROR(VLOOKUP(K10,Base!$D:$J,7,0),"-")</f>
        <v>3125000</v>
      </c>
    </row>
    <row r="19" spans="1:11" x14ac:dyDescent="0.25">
      <c r="A19" t="s">
        <v>10</v>
      </c>
      <c r="B19" s="15">
        <f>+IFERROR(VLOOKUP(B11,Base!$D:$J,7,0),"-")</f>
        <v>1275287.3563218392</v>
      </c>
      <c r="C19" s="15">
        <f>+IFERROR(VLOOKUP(C11,Base!$D:$J,7,0),"-")</f>
        <v>1291666.6666666667</v>
      </c>
      <c r="D19" s="15">
        <f>+IFERROR(VLOOKUP(D11,Base!$D:$J,7,0),"-")</f>
        <v>1804597.7011494255</v>
      </c>
      <c r="E19" s="15">
        <f>+IFERROR(VLOOKUP(E11,Base!$D:$J,7,0),"-")</f>
        <v>1810344.8275862068</v>
      </c>
      <c r="F19" s="15">
        <f>+IFERROR(VLOOKUP(F11,Base!$D:$J,7,0),"-")</f>
        <v>1913690.4761904762</v>
      </c>
      <c r="G19" s="15">
        <f>+IFERROR(VLOOKUP(G11,Base!$D:$J,7,0),"-")</f>
        <v>2040229.8850574712</v>
      </c>
      <c r="H19" s="15">
        <f>+IFERROR(VLOOKUP(H11,Base!$D:$J,7,0),"-")</f>
        <v>2503144.6540880506</v>
      </c>
      <c r="I19" s="15">
        <f>+IFERROR(VLOOKUP(I11,Base!$D:$J,7,0),"-")</f>
        <v>2933333.3333333335</v>
      </c>
      <c r="J19" s="15">
        <f>+IFERROR(VLOOKUP(J11,Base!$D:$J,7,0),"-")</f>
        <v>3137255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2043103.448275862</v>
      </c>
      <c r="C20" s="15">
        <f>+IFERROR(VLOOKUP(C12,Base!$D:$J,7,0),"-")</f>
        <v>1586111.1111111112</v>
      </c>
      <c r="D20" s="15">
        <f>+IFERROR(VLOOKUP(D12,Base!$D:$J,7,0),"-")</f>
        <v>1856321.8390804599</v>
      </c>
      <c r="E20" s="15">
        <f>+IFERROR(VLOOKUP(E12,Base!$D:$J,7,0),"-")</f>
        <v>2031609.1954022988</v>
      </c>
      <c r="F20" s="15">
        <f>+IFERROR(VLOOKUP(F12,Base!$D:$J,7,0),"-")</f>
        <v>2142857.1428571427</v>
      </c>
      <c r="G20" s="15">
        <f>+IFERROR(VLOOKUP(G12,Base!$D:$J,7,0),"-")</f>
        <v>1925287.3563218392</v>
      </c>
      <c r="H20" s="15">
        <f>+IFERROR(VLOOKUP(H12,Base!$D:$J,7,0),"-")</f>
        <v>2705357.1428571427</v>
      </c>
      <c r="I20" s="15">
        <f>+IFERROR(VLOOKUP(I12,Base!$D:$J,7,0),"-")</f>
        <v>2663742.6900584796</v>
      </c>
      <c r="J20" s="15">
        <f>+IFERROR(VLOOKUP(J12,Base!$D:$J,7,0),"-")</f>
        <v>2938296</v>
      </c>
      <c r="K20" s="15" t="str">
        <f>+IFERROR(VLOOKUP(K12,Base!$D:$J,7,0),"-")</f>
        <v>-</v>
      </c>
    </row>
    <row r="24" spans="1:11" x14ac:dyDescent="0.25">
      <c r="B24" s="3">
        <f>+B17</f>
        <v>1252873.5632183908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1436781.6091954021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1275287.3563218392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2043103.448275862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1425000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1277777.7777777778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1291666.6666666667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1586111.1111111112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1588793.1034482759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1531609.1954022988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1804597.7011494255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1856321.8390804599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1709770.1149425288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1839080.4597701151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1810344.8275862068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2031609.1954022988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2071428.5714285714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2178571.4285714286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1913690.4761904762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2142857.1428571427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2301724.1379310344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1988505.7471264368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2040229.8850574712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1925287.3563218392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2482456.1403508773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2908496.7320261439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2503144.6540880506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2705357.1428571427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2807692.3076923075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2979495.2681388007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2933333.3333333335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2663742.6900584796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2727272.7272727299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2838308.0021974002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3137255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2938296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3207547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3125000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49</v>
      </c>
      <c r="I9" s="38"/>
      <c r="J9" s="19"/>
      <c r="K9" s="32" t="s">
        <v>41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1252873.5632183908</v>
      </c>
      <c r="F32" s="30">
        <f>+Tabla!C17</f>
        <v>1425000</v>
      </c>
      <c r="G32" s="30">
        <f>+Tabla!D17</f>
        <v>1588793.1034482759</v>
      </c>
      <c r="H32" s="30">
        <f>+Tabla!F17</f>
        <v>2071428.5714285714</v>
      </c>
      <c r="I32" s="30">
        <f>+Tabla!G17</f>
        <v>2301724.1379310344</v>
      </c>
      <c r="J32" s="30">
        <f>+Tabla!H17</f>
        <v>2482456.1403508773</v>
      </c>
      <c r="K32" s="30">
        <f>+Tabla!I17</f>
        <v>2807692.3076923075</v>
      </c>
      <c r="L32" s="30">
        <f>+Tabla!J17</f>
        <v>2727272.7272727299</v>
      </c>
      <c r="M32" s="30">
        <f>+Tabla!K17</f>
        <v>3207547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1436781.6091954021</v>
      </c>
      <c r="F33" s="30">
        <f>+Tabla!C18</f>
        <v>1277777.7777777778</v>
      </c>
      <c r="G33" s="30">
        <f>+Tabla!D18</f>
        <v>1531609.1954022988</v>
      </c>
      <c r="H33" s="30">
        <f>+Tabla!F18</f>
        <v>2178571.4285714286</v>
      </c>
      <c r="I33" s="30">
        <f>+Tabla!G18</f>
        <v>1988505.7471264368</v>
      </c>
      <c r="J33" s="30">
        <f>+Tabla!H18</f>
        <v>2908496.7320261439</v>
      </c>
      <c r="K33" s="30">
        <f>+Tabla!I18</f>
        <v>2979495.2681388007</v>
      </c>
      <c r="L33" s="30">
        <f>+Tabla!J18</f>
        <v>2838308.0021974002</v>
      </c>
      <c r="M33" s="30">
        <f>+Tabla!K18</f>
        <v>3125000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1275287.3563218392</v>
      </c>
      <c r="F34" s="30">
        <f>+Tabla!C19</f>
        <v>1291666.6666666667</v>
      </c>
      <c r="G34" s="30">
        <f>+Tabla!D19</f>
        <v>1804597.7011494255</v>
      </c>
      <c r="H34" s="30">
        <f>+Tabla!F19</f>
        <v>1913690.4761904762</v>
      </c>
      <c r="I34" s="30">
        <f>+Tabla!G19</f>
        <v>2040229.8850574712</v>
      </c>
      <c r="J34" s="30">
        <f>+Tabla!H19</f>
        <v>2503144.6540880506</v>
      </c>
      <c r="K34" s="30">
        <f>+Tabla!I19</f>
        <v>2933333.3333333335</v>
      </c>
      <c r="L34" s="30">
        <f>+Tabla!J19</f>
        <v>3137255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2043103.448275862</v>
      </c>
      <c r="F35" s="30">
        <f>+Tabla!C20</f>
        <v>1586111.1111111112</v>
      </c>
      <c r="G35" s="30">
        <f>+Tabla!D20</f>
        <v>1856321.8390804599</v>
      </c>
      <c r="H35" s="30">
        <f>+Tabla!F20</f>
        <v>2142857.1428571427</v>
      </c>
      <c r="I35" s="30">
        <f>+Tabla!G20</f>
        <v>1925287.3563218392</v>
      </c>
      <c r="J35" s="30">
        <f>+Tabla!H20</f>
        <v>2705357.1428571427</v>
      </c>
      <c r="K35" s="30">
        <f>+Tabla!I20</f>
        <v>2663742.6900584796</v>
      </c>
      <c r="L35" s="30">
        <f>+Tabla!J20</f>
        <v>2938296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2019-08-27T15:24:30Z</dcterms:modified>
</cp:coreProperties>
</file>