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<sst xmlns="http://schemas.openxmlformats.org/spreadsheetml/2006/main" count="9763" uniqueCount="71">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</sst>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7074425.2873563226</c:v>
                </c:pt>
                <c:pt idx="1">
                  <c:v>1241379.3103448276</c:v>
                </c:pt>
                <c:pt idx="2">
                  <c:v>1574712.6436781608</c:v>
                </c:pt>
                <c:pt idx="3">
                  <c:v>1350574.7126436781</c:v>
                </c:pt>
                <c:pt idx="4">
                  <c:v>1353801.1695906434</c:v>
                </c:pt>
                <c:pt idx="5">
                  <c:v>1257309.9415204679</c:v>
                </c:pt>
                <c:pt idx="6">
                  <c:v>979532.16374269011</c:v>
                </c:pt>
                <c:pt idx="7">
                  <c:v>1402923.9766081872</c:v>
                </c:pt>
                <c:pt idx="8">
                  <c:v>1172316.384180791</c:v>
                </c:pt>
                <c:pt idx="9">
                  <c:v>1697740.1129943503</c:v>
                </c:pt>
                <c:pt idx="10">
                  <c:v>1627118.6440677966</c:v>
                </c:pt>
                <c:pt idx="11">
                  <c:v>1807909.6045197742</c:v>
                </c:pt>
                <c:pt idx="12">
                  <c:v>1795977.0114942531</c:v>
                </c:pt>
                <c:pt idx="13">
                  <c:v>1545114.9425287356</c:v>
                </c:pt>
                <c:pt idx="14">
                  <c:v>1724137.9310344828</c:v>
                </c:pt>
                <c:pt idx="15">
                  <c:v>1578060.3448275863</c:v>
                </c:pt>
                <c:pt idx="16">
                  <c:v>1724137.9310344828</c:v>
                </c:pt>
                <c:pt idx="17">
                  <c:v>1784482.7586206896</c:v>
                </c:pt>
                <c:pt idx="18">
                  <c:v>1695402.2988505745</c:v>
                </c:pt>
                <c:pt idx="19">
                  <c:v>2063218.3908045979</c:v>
                </c:pt>
                <c:pt idx="20">
                  <c:v>1581920.9039548021</c:v>
                </c:pt>
                <c:pt idx="21">
                  <c:v>1757062.1468926554</c:v>
                </c:pt>
                <c:pt idx="22">
                  <c:v>2099200.5649717515</c:v>
                </c:pt>
                <c:pt idx="23">
                  <c:v>2177966.1016949154</c:v>
                </c:pt>
                <c:pt idx="24">
                  <c:v>2430303.0303030303</c:v>
                </c:pt>
                <c:pt idx="25">
                  <c:v>2432098.7654320989</c:v>
                </c:pt>
                <c:pt idx="26">
                  <c:v>2148416.666666667</c:v>
                </c:pt>
                <c:pt idx="27">
                  <c:v>2424528.3018867923</c:v>
                </c:pt>
                <c:pt idx="28">
                  <c:v>2530864.1975308638</c:v>
                </c:pt>
                <c:pt idx="29">
                  <c:v>2377483.4437086093</c:v>
                </c:pt>
                <c:pt idx="30">
                  <c:v>2626543.2098765434</c:v>
                </c:pt>
                <c:pt idx="31">
                  <c:v>2592592.5925925928</c:v>
                </c:pt>
                <c:pt idx="32">
                  <c:v>2363636.36363636</c:v>
                </c:pt>
                <c:pt idx="33">
                  <c:v>2386792.4528301898</c:v>
                </c:pt>
                <c:pt idx="34">
                  <c:v>2363636</c:v>
                </c:pt>
                <c:pt idx="35">
                  <c:v>2780952</c:v>
                </c:pt>
                <c:pt idx="36">
                  <c:v>2800000</c:v>
                </c:pt>
                <c:pt idx="37">
                  <c:v>2647059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7</v>
      </c>
      <c r="D5">
        <f>+VLOOKUP(Tablero!K9,Codigos!$B$2:$C$33,2,0)</f>
        <v>31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27312010I</v>
      </c>
      <c r="C9" t="str">
        <f t="shared" ref="C9:K12" si="0">+$B$5&amp;$C$5&amp;$D$5&amp;C$8&amp;$A9</f>
        <v>27312011I</v>
      </c>
      <c r="D9" t="str">
        <f t="shared" si="0"/>
        <v>27312012I</v>
      </c>
      <c r="E9" t="str">
        <f t="shared" si="0"/>
        <v>27312013I</v>
      </c>
      <c r="F9" t="str">
        <f t="shared" si="0"/>
        <v>27312014I</v>
      </c>
      <c r="G9" t="str">
        <f t="shared" si="0"/>
        <v>27312015I</v>
      </c>
      <c r="H9" t="str">
        <f t="shared" si="0"/>
        <v>27312016I</v>
      </c>
      <c r="I9" t="str">
        <f t="shared" si="0"/>
        <v>27312017I</v>
      </c>
      <c r="J9" t="str">
        <f t="shared" si="0"/>
        <v>27312018I</v>
      </c>
      <c r="K9" t="str">
        <f t="shared" si="0"/>
        <v>27312019I</v>
      </c>
    </row>
    <row r="10" spans="1:11" x14ac:dyDescent="0.25">
      <c r="A10" t="s">
        <v>9</v>
      </c>
      <c r="B10" t="str">
        <f t="shared" ref="B10:B12" si="1">+$B$5&amp;$C$5&amp;$D$5&amp;B$8&amp;$A10</f>
        <v>27312010II</v>
      </c>
      <c r="C10" t="str">
        <f t="shared" si="0"/>
        <v>27312011II</v>
      </c>
      <c r="D10" t="str">
        <f t="shared" si="0"/>
        <v>27312012II</v>
      </c>
      <c r="E10" t="str">
        <f t="shared" si="0"/>
        <v>27312013II</v>
      </c>
      <c r="F10" t="str">
        <f t="shared" si="0"/>
        <v>27312014II</v>
      </c>
      <c r="G10" t="str">
        <f t="shared" si="0"/>
        <v>27312015II</v>
      </c>
      <c r="H10" t="str">
        <f t="shared" si="0"/>
        <v>27312016II</v>
      </c>
      <c r="I10" t="str">
        <f t="shared" si="0"/>
        <v>27312017II</v>
      </c>
      <c r="J10" t="str">
        <f t="shared" si="0"/>
        <v>27312018II</v>
      </c>
      <c r="K10" t="str">
        <f t="shared" si="0"/>
        <v>27312019II</v>
      </c>
    </row>
    <row r="11" spans="1:11" x14ac:dyDescent="0.25">
      <c r="A11" t="s">
        <v>10</v>
      </c>
      <c r="B11" t="str">
        <f t="shared" si="1"/>
        <v>27312010III</v>
      </c>
      <c r="C11" t="str">
        <f t="shared" si="0"/>
        <v>27312011III</v>
      </c>
      <c r="D11" t="str">
        <f t="shared" si="0"/>
        <v>27312012III</v>
      </c>
      <c r="E11" t="str">
        <f t="shared" si="0"/>
        <v>27312013III</v>
      </c>
      <c r="F11" t="str">
        <f t="shared" si="0"/>
        <v>27312014III</v>
      </c>
      <c r="G11" t="str">
        <f t="shared" si="0"/>
        <v>27312015III</v>
      </c>
      <c r="H11" t="str">
        <f t="shared" si="0"/>
        <v>27312016III</v>
      </c>
      <c r="I11" t="str">
        <f t="shared" si="0"/>
        <v>27312017III</v>
      </c>
      <c r="J11" t="str">
        <f t="shared" si="0"/>
        <v>27312018III</v>
      </c>
      <c r="K11" t="str">
        <f t="shared" si="0"/>
        <v>27312019III</v>
      </c>
    </row>
    <row r="12" spans="1:11" x14ac:dyDescent="0.25">
      <c r="A12" t="s">
        <v>11</v>
      </c>
      <c r="B12" t="str">
        <f t="shared" si="1"/>
        <v>27312010IV</v>
      </c>
      <c r="C12" t="str">
        <f t="shared" si="0"/>
        <v>27312011IV</v>
      </c>
      <c r="D12" t="str">
        <f t="shared" si="0"/>
        <v>27312012IV</v>
      </c>
      <c r="E12" t="str">
        <f t="shared" si="0"/>
        <v>27312013IV</v>
      </c>
      <c r="F12" t="str">
        <f t="shared" si="0"/>
        <v>27312014IV</v>
      </c>
      <c r="G12" t="str">
        <f t="shared" si="0"/>
        <v>27312015IV</v>
      </c>
      <c r="H12" t="str">
        <f t="shared" si="0"/>
        <v>27312016IV</v>
      </c>
      <c r="I12" t="str">
        <f t="shared" si="0"/>
        <v>27312017IV</v>
      </c>
      <c r="J12" t="str">
        <f t="shared" si="0"/>
        <v>27312018IV</v>
      </c>
      <c r="K12" t="str">
        <f t="shared" si="0"/>
        <v>27312019IV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7074425.2873563226</v>
      </c>
      <c r="C17" s="15">
        <f>+IFERROR(VLOOKUP(C9,Base!$D:$J,7,0),"-")</f>
        <v>1353801.1695906434</v>
      </c>
      <c r="D17" s="15">
        <f>+IFERROR(VLOOKUP(D9,Base!$D:$J,7,0),"-")</f>
        <v>1172316.384180791</v>
      </c>
      <c r="E17" s="15">
        <f>+IFERROR(VLOOKUP(E9,Base!$D:$J,7,0),"-")</f>
        <v>1795977.0114942531</v>
      </c>
      <c r="F17" s="15">
        <f>+IFERROR(VLOOKUP(F9,Base!$D:$J,7,0),"-")</f>
        <v>1724137.9310344828</v>
      </c>
      <c r="G17" s="15">
        <f>+IFERROR(VLOOKUP(G9,Base!$D:$J,7,0),"-")</f>
        <v>1581920.9039548021</v>
      </c>
      <c r="H17" s="15">
        <f>+IFERROR(VLOOKUP(H9,Base!$D:$J,7,0),"-")</f>
        <v>2430303.0303030303</v>
      </c>
      <c r="I17" s="15">
        <f>+IFERROR(VLOOKUP(I9,Base!$D:$J,7,0),"-")</f>
        <v>2530864.1975308638</v>
      </c>
      <c r="J17" s="15">
        <f>+IFERROR(VLOOKUP(J9,Base!$D:$J,7,0),"-")</f>
        <v>2363636.36363636</v>
      </c>
      <c r="K17" s="15">
        <f>+IFERROR(VLOOKUP(K9,Base!$D:$J,7,0),"-")</f>
        <v>2800000</v>
      </c>
    </row>
    <row r="18" spans="1:11" x14ac:dyDescent="0.25">
      <c r="A18" t="s">
        <v>9</v>
      </c>
      <c r="B18" s="15">
        <f>+IFERROR(VLOOKUP(B10,Base!$D:$J,7,0),"-")</f>
        <v>1241379.3103448276</v>
      </c>
      <c r="C18" s="15">
        <f>+IFERROR(VLOOKUP(C10,Base!$D:$J,7,0),"-")</f>
        <v>1257309.9415204679</v>
      </c>
      <c r="D18" s="15">
        <f>+IFERROR(VLOOKUP(D10,Base!$D:$J,7,0),"-")</f>
        <v>1697740.1129943503</v>
      </c>
      <c r="E18" s="15">
        <f>+IFERROR(VLOOKUP(E10,Base!$D:$J,7,0),"-")</f>
        <v>1545114.9425287356</v>
      </c>
      <c r="F18" s="15">
        <f>+IFERROR(VLOOKUP(F10,Base!$D:$J,7,0),"-")</f>
        <v>1784482.7586206896</v>
      </c>
      <c r="G18" s="15">
        <f>+IFERROR(VLOOKUP(G10,Base!$D:$J,7,0),"-")</f>
        <v>1757062.1468926554</v>
      </c>
      <c r="H18" s="15">
        <f>+IFERROR(VLOOKUP(H10,Base!$D:$J,7,0),"-")</f>
        <v>2432098.7654320989</v>
      </c>
      <c r="I18" s="15">
        <f>+IFERROR(VLOOKUP(I10,Base!$D:$J,7,0),"-")</f>
        <v>2377483.4437086093</v>
      </c>
      <c r="J18" s="15">
        <f>+IFERROR(VLOOKUP(J10,Base!$D:$J,7,0),"-")</f>
        <v>2386792.4528301898</v>
      </c>
      <c r="K18" s="15">
        <f>+IFERROR(VLOOKUP(K10,Base!$D:$J,7,0),"-")</f>
        <v>2647059</v>
      </c>
    </row>
    <row r="19" spans="1:11" x14ac:dyDescent="0.25">
      <c r="A19" t="s">
        <v>10</v>
      </c>
      <c r="B19" s="15">
        <f>+IFERROR(VLOOKUP(B11,Base!$D:$J,7,0),"-")</f>
        <v>1574712.6436781608</v>
      </c>
      <c r="C19" s="15">
        <f>+IFERROR(VLOOKUP(C11,Base!$D:$J,7,0),"-")</f>
        <v>979532.16374269011</v>
      </c>
      <c r="D19" s="15">
        <f>+IFERROR(VLOOKUP(D11,Base!$D:$J,7,0),"-")</f>
        <v>1627118.6440677966</v>
      </c>
      <c r="E19" s="15">
        <f>+IFERROR(VLOOKUP(E11,Base!$D:$J,7,0),"-")</f>
        <v>1724137.9310344828</v>
      </c>
      <c r="F19" s="15">
        <f>+IFERROR(VLOOKUP(F11,Base!$D:$J,7,0),"-")</f>
        <v>1695402.2988505745</v>
      </c>
      <c r="G19" s="15">
        <f>+IFERROR(VLOOKUP(G11,Base!$D:$J,7,0),"-")</f>
        <v>2099200.5649717515</v>
      </c>
      <c r="H19" s="15">
        <f>+IFERROR(VLOOKUP(H11,Base!$D:$J,7,0),"-")</f>
        <v>2148416.666666667</v>
      </c>
      <c r="I19" s="15">
        <f>+IFERROR(VLOOKUP(I11,Base!$D:$J,7,0),"-")</f>
        <v>2626543.2098765434</v>
      </c>
      <c r="J19" s="15">
        <f>+IFERROR(VLOOKUP(J11,Base!$D:$J,7,0),"-")</f>
        <v>2363636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1350574.7126436781</v>
      </c>
      <c r="C20" s="15">
        <f>+IFERROR(VLOOKUP(C12,Base!$D:$J,7,0),"-")</f>
        <v>1402923.9766081872</v>
      </c>
      <c r="D20" s="15">
        <f>+IFERROR(VLOOKUP(D12,Base!$D:$J,7,0),"-")</f>
        <v>1807909.6045197742</v>
      </c>
      <c r="E20" s="15">
        <f>+IFERROR(VLOOKUP(E12,Base!$D:$J,7,0),"-")</f>
        <v>1578060.3448275863</v>
      </c>
      <c r="F20" s="15">
        <f>+IFERROR(VLOOKUP(F12,Base!$D:$J,7,0),"-")</f>
        <v>2063218.3908045979</v>
      </c>
      <c r="G20" s="15">
        <f>+IFERROR(VLOOKUP(G12,Base!$D:$J,7,0),"-")</f>
        <v>2177966.1016949154</v>
      </c>
      <c r="H20" s="15">
        <f>+IFERROR(VLOOKUP(H12,Base!$D:$J,7,0),"-")</f>
        <v>2424528.3018867923</v>
      </c>
      <c r="I20" s="15">
        <f>+IFERROR(VLOOKUP(I12,Base!$D:$J,7,0),"-")</f>
        <v>2592592.5925925928</v>
      </c>
      <c r="J20" s="15">
        <f>+IFERROR(VLOOKUP(J12,Base!$D:$J,7,0),"-")</f>
        <v>2780952</v>
      </c>
      <c r="K20" s="15" t="str">
        <f>+IFERROR(VLOOKUP(K12,Base!$D:$J,7,0),"-")</f>
        <v>-</v>
      </c>
    </row>
    <row r="24" spans="1:11" x14ac:dyDescent="0.25">
      <c r="B24" s="3">
        <f>+B17</f>
        <v>7074425.2873563226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1241379.3103448276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1574712.6436781608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1350574.7126436781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1353801.1695906434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1257309.9415204679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979532.16374269011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1402923.9766081872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1172316.384180791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1697740.1129943503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1627118.6440677966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1807909.6045197742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1795977.0114942531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1545114.9425287356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1724137.9310344828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1578060.3448275863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1724137.9310344828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1784482.7586206896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1695402.2988505745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2063218.3908045979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1581920.9039548021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1757062.1468926554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2099200.5649717515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2177966.1016949154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2430303.0303030303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2432098.7654320989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2148416.666666667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2424528.3018867923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2530864.1975308638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2377483.4437086093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2626543.2098765434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2592592.5925925928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2363636.36363636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2386792.4528301898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2363636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2780952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2800000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2647059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49</v>
      </c>
      <c r="I9" s="38"/>
      <c r="J9" s="19"/>
      <c r="K9" s="32" t="s">
        <v>40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7074425.2873563226</v>
      </c>
      <c r="F32" s="30">
        <f>+Tabla!C17</f>
        <v>1353801.1695906434</v>
      </c>
      <c r="G32" s="30">
        <f>+Tabla!D17</f>
        <v>1172316.384180791</v>
      </c>
      <c r="H32" s="30">
        <f>+Tabla!F17</f>
        <v>1724137.9310344828</v>
      </c>
      <c r="I32" s="30">
        <f>+Tabla!G17</f>
        <v>1581920.9039548021</v>
      </c>
      <c r="J32" s="30">
        <f>+Tabla!H17</f>
        <v>2430303.0303030303</v>
      </c>
      <c r="K32" s="30">
        <f>+Tabla!I17</f>
        <v>2530864.1975308638</v>
      </c>
      <c r="L32" s="30">
        <f>+Tabla!J17</f>
        <v>2363636.36363636</v>
      </c>
      <c r="M32" s="30">
        <f>+Tabla!K17</f>
        <v>2800000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1241379.3103448276</v>
      </c>
      <c r="F33" s="30">
        <f>+Tabla!C18</f>
        <v>1257309.9415204679</v>
      </c>
      <c r="G33" s="30">
        <f>+Tabla!D18</f>
        <v>1697740.1129943503</v>
      </c>
      <c r="H33" s="30">
        <f>+Tabla!F18</f>
        <v>1784482.7586206896</v>
      </c>
      <c r="I33" s="30">
        <f>+Tabla!G18</f>
        <v>1757062.1468926554</v>
      </c>
      <c r="J33" s="30">
        <f>+Tabla!H18</f>
        <v>2432098.7654320989</v>
      </c>
      <c r="K33" s="30">
        <f>+Tabla!I18</f>
        <v>2377483.4437086093</v>
      </c>
      <c r="L33" s="30">
        <f>+Tabla!J18</f>
        <v>2386792.4528301898</v>
      </c>
      <c r="M33" s="30">
        <f>+Tabla!K18</f>
        <v>2647059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1574712.6436781608</v>
      </c>
      <c r="F34" s="30">
        <f>+Tabla!C19</f>
        <v>979532.16374269011</v>
      </c>
      <c r="G34" s="30">
        <f>+Tabla!D19</f>
        <v>1627118.6440677966</v>
      </c>
      <c r="H34" s="30">
        <f>+Tabla!F19</f>
        <v>1695402.2988505745</v>
      </c>
      <c r="I34" s="30">
        <f>+Tabla!G19</f>
        <v>2099200.5649717515</v>
      </c>
      <c r="J34" s="30">
        <f>+Tabla!H19</f>
        <v>2148416.666666667</v>
      </c>
      <c r="K34" s="30">
        <f>+Tabla!I19</f>
        <v>2626543.2098765434</v>
      </c>
      <c r="L34" s="30">
        <f>+Tabla!J19</f>
        <v>2363636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1350574.7126436781</v>
      </c>
      <c r="F35" s="30">
        <f>+Tabla!C20</f>
        <v>1402923.9766081872</v>
      </c>
      <c r="G35" s="30">
        <f>+Tabla!D20</f>
        <v>1807909.6045197742</v>
      </c>
      <c r="H35" s="30">
        <f>+Tabla!F20</f>
        <v>2063218.3908045979</v>
      </c>
      <c r="I35" s="30">
        <f>+Tabla!G20</f>
        <v>2177966.1016949154</v>
      </c>
      <c r="J35" s="30">
        <f>+Tabla!H20</f>
        <v>2424528.3018867923</v>
      </c>
      <c r="K35" s="30">
        <f>+Tabla!I20</f>
        <v>2592592.5925925928</v>
      </c>
      <c r="L35" s="30">
        <f>+Tabla!J20</f>
        <v>2780952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2019-08-27T15:24:02Z</dcterms:modified>
</cp:coreProperties>
</file>