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<sst xmlns="http://schemas.openxmlformats.org/spreadsheetml/2006/main" count="9763" uniqueCount="71">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</sst>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1821256.0386473432</c:v>
                </c:pt>
                <c:pt idx="1">
                  <c:v>1826086.956521739</c:v>
                </c:pt>
                <c:pt idx="2">
                  <c:v>1867149.7584541063</c:v>
                </c:pt>
                <c:pt idx="3">
                  <c:v>1908212.5603864735</c:v>
                </c:pt>
                <c:pt idx="4">
                  <c:v>1960820.8955223882</c:v>
                </c:pt>
                <c:pt idx="5">
                  <c:v>1940298.5074626866</c:v>
                </c:pt>
                <c:pt idx="6">
                  <c:v>1940298.5074626866</c:v>
                </c:pt>
                <c:pt idx="7">
                  <c:v>2019900.4975124379</c:v>
                </c:pt>
                <c:pt idx="8">
                  <c:v>2135714.2857142859</c:v>
                </c:pt>
                <c:pt idx="9">
                  <c:v>2231904.7619047621</c:v>
                </c:pt>
                <c:pt idx="10">
                  <c:v>2185714.2857142859</c:v>
                </c:pt>
                <c:pt idx="11">
                  <c:v>2214285.7142857141</c:v>
                </c:pt>
                <c:pt idx="12">
                  <c:v>2323943.6619718308</c:v>
                </c:pt>
                <c:pt idx="13">
                  <c:v>2347417.8403755869</c:v>
                </c:pt>
                <c:pt idx="14">
                  <c:v>2361502.3474178403</c:v>
                </c:pt>
                <c:pt idx="15">
                  <c:v>2248826.2910798122</c:v>
                </c:pt>
                <c:pt idx="16">
                  <c:v>2569047.6190476194</c:v>
                </c:pt>
                <c:pt idx="17">
                  <c:v>2738095.2380952379</c:v>
                </c:pt>
                <c:pt idx="18">
                  <c:v>2650000</c:v>
                </c:pt>
                <c:pt idx="19">
                  <c:v>2880952.3809523806</c:v>
                </c:pt>
                <c:pt idx="20">
                  <c:v>2743764.1723356009</c:v>
                </c:pt>
                <c:pt idx="21">
                  <c:v>2877551.0204081633</c:v>
                </c:pt>
                <c:pt idx="22">
                  <c:v>3238095.2380952379</c:v>
                </c:pt>
                <c:pt idx="23">
                  <c:v>3161802.0816326533</c:v>
                </c:pt>
                <c:pt idx="24">
                  <c:v>3190476.1904761908</c:v>
                </c:pt>
                <c:pt idx="25">
                  <c:v>3401826.4840182648</c:v>
                </c:pt>
                <c:pt idx="26">
                  <c:v>3261904.7619047621</c:v>
                </c:pt>
                <c:pt idx="27">
                  <c:v>3380281.6901408453</c:v>
                </c:pt>
                <c:pt idx="28">
                  <c:v>3378571.4285714286</c:v>
                </c:pt>
                <c:pt idx="29">
                  <c:v>3557692.307692308</c:v>
                </c:pt>
                <c:pt idx="30">
                  <c:v>3395989.9749373435</c:v>
                </c:pt>
                <c:pt idx="31">
                  <c:v>3303769.401330377</c:v>
                </c:pt>
                <c:pt idx="32">
                  <c:v>3647887.3239436601</c:v>
                </c:pt>
                <c:pt idx="33">
                  <c:v>3691045.7963089501</c:v>
                </c:pt>
                <c:pt idx="34">
                  <c:v>3600000</c:v>
                </c:pt>
                <c:pt idx="35">
                  <c:v>3736111</c:v>
                </c:pt>
                <c:pt idx="36">
                  <c:v>3731343</c:v>
                </c:pt>
                <c:pt idx="37">
                  <c:v>3750000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5</v>
      </c>
      <c r="D5">
        <f>+VLOOKUP(Tablero!K9,Codigos!$B$2:$C$33,2,0)</f>
        <v>16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25162010I</v>
      </c>
      <c r="C9" t="str">
        <f t="shared" ref="C9:K12" si="0">+$B$5&amp;$C$5&amp;$D$5&amp;C$8&amp;$A9</f>
        <v>25162011I</v>
      </c>
      <c r="D9" t="str">
        <f t="shared" si="0"/>
        <v>25162012I</v>
      </c>
      <c r="E9" t="str">
        <f t="shared" si="0"/>
        <v>25162013I</v>
      </c>
      <c r="F9" t="str">
        <f t="shared" si="0"/>
        <v>25162014I</v>
      </c>
      <c r="G9" t="str">
        <f t="shared" si="0"/>
        <v>25162015I</v>
      </c>
      <c r="H9" t="str">
        <f t="shared" si="0"/>
        <v>25162016I</v>
      </c>
      <c r="I9" t="str">
        <f t="shared" si="0"/>
        <v>25162017I</v>
      </c>
      <c r="J9" t="str">
        <f t="shared" si="0"/>
        <v>25162018I</v>
      </c>
      <c r="K9" t="str">
        <f t="shared" si="0"/>
        <v>25162019I</v>
      </c>
    </row>
    <row r="10" spans="1:11" x14ac:dyDescent="0.25">
      <c r="A10" t="s">
        <v>9</v>
      </c>
      <c r="B10" t="str">
        <f t="shared" ref="B10:B12" si="1">+$B$5&amp;$C$5&amp;$D$5&amp;B$8&amp;$A10</f>
        <v>25162010II</v>
      </c>
      <c r="C10" t="str">
        <f t="shared" si="0"/>
        <v>25162011II</v>
      </c>
      <c r="D10" t="str">
        <f t="shared" si="0"/>
        <v>25162012II</v>
      </c>
      <c r="E10" t="str">
        <f t="shared" si="0"/>
        <v>25162013II</v>
      </c>
      <c r="F10" t="str">
        <f t="shared" si="0"/>
        <v>25162014II</v>
      </c>
      <c r="G10" t="str">
        <f t="shared" si="0"/>
        <v>25162015II</v>
      </c>
      <c r="H10" t="str">
        <f t="shared" si="0"/>
        <v>25162016II</v>
      </c>
      <c r="I10" t="str">
        <f t="shared" si="0"/>
        <v>25162017II</v>
      </c>
      <c r="J10" t="str">
        <f t="shared" si="0"/>
        <v>25162018II</v>
      </c>
      <c r="K10" t="str">
        <f t="shared" si="0"/>
        <v>25162019II</v>
      </c>
    </row>
    <row r="11" spans="1:11" x14ac:dyDescent="0.25">
      <c r="A11" t="s">
        <v>10</v>
      </c>
      <c r="B11" t="str">
        <f t="shared" si="1"/>
        <v>25162010III</v>
      </c>
      <c r="C11" t="str">
        <f t="shared" si="0"/>
        <v>25162011III</v>
      </c>
      <c r="D11" t="str">
        <f t="shared" si="0"/>
        <v>25162012III</v>
      </c>
      <c r="E11" t="str">
        <f t="shared" si="0"/>
        <v>25162013III</v>
      </c>
      <c r="F11" t="str">
        <f t="shared" si="0"/>
        <v>25162014III</v>
      </c>
      <c r="G11" t="str">
        <f t="shared" si="0"/>
        <v>25162015III</v>
      </c>
      <c r="H11" t="str">
        <f t="shared" si="0"/>
        <v>25162016III</v>
      </c>
      <c r="I11" t="str">
        <f t="shared" si="0"/>
        <v>25162017III</v>
      </c>
      <c r="J11" t="str">
        <f t="shared" si="0"/>
        <v>25162018III</v>
      </c>
      <c r="K11" t="str">
        <f t="shared" si="0"/>
        <v>25162019III</v>
      </c>
    </row>
    <row r="12" spans="1:11" x14ac:dyDescent="0.25">
      <c r="A12" t="s">
        <v>11</v>
      </c>
      <c r="B12" t="str">
        <f t="shared" si="1"/>
        <v>25162010IV</v>
      </c>
      <c r="C12" t="str">
        <f t="shared" si="0"/>
        <v>25162011IV</v>
      </c>
      <c r="D12" t="str">
        <f t="shared" si="0"/>
        <v>25162012IV</v>
      </c>
      <c r="E12" t="str">
        <f t="shared" si="0"/>
        <v>25162013IV</v>
      </c>
      <c r="F12" t="str">
        <f t="shared" si="0"/>
        <v>25162014IV</v>
      </c>
      <c r="G12" t="str">
        <f t="shared" si="0"/>
        <v>25162015IV</v>
      </c>
      <c r="H12" t="str">
        <f t="shared" si="0"/>
        <v>25162016IV</v>
      </c>
      <c r="I12" t="str">
        <f t="shared" si="0"/>
        <v>25162017IV</v>
      </c>
      <c r="J12" t="str">
        <f t="shared" si="0"/>
        <v>25162018IV</v>
      </c>
      <c r="K12" t="str">
        <f t="shared" si="0"/>
        <v>25162019IV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1821256.0386473432</v>
      </c>
      <c r="C17" s="15">
        <f>+IFERROR(VLOOKUP(C9,Base!$D:$J,7,0),"-")</f>
        <v>1960820.8955223882</v>
      </c>
      <c r="D17" s="15">
        <f>+IFERROR(VLOOKUP(D9,Base!$D:$J,7,0),"-")</f>
        <v>2135714.2857142859</v>
      </c>
      <c r="E17" s="15">
        <f>+IFERROR(VLOOKUP(E9,Base!$D:$J,7,0),"-")</f>
        <v>2323943.6619718308</v>
      </c>
      <c r="F17" s="15">
        <f>+IFERROR(VLOOKUP(F9,Base!$D:$J,7,0),"-")</f>
        <v>2569047.6190476194</v>
      </c>
      <c r="G17" s="15">
        <f>+IFERROR(VLOOKUP(G9,Base!$D:$J,7,0),"-")</f>
        <v>2743764.1723356009</v>
      </c>
      <c r="H17" s="15">
        <f>+IFERROR(VLOOKUP(H9,Base!$D:$J,7,0),"-")</f>
        <v>3190476.1904761908</v>
      </c>
      <c r="I17" s="15">
        <f>+IFERROR(VLOOKUP(I9,Base!$D:$J,7,0),"-")</f>
        <v>3378571.4285714286</v>
      </c>
      <c r="J17" s="15">
        <f>+IFERROR(VLOOKUP(J9,Base!$D:$J,7,0),"-")</f>
        <v>3647887.3239436601</v>
      </c>
      <c r="K17" s="15">
        <f>+IFERROR(VLOOKUP(K9,Base!$D:$J,7,0),"-")</f>
        <v>3731343</v>
      </c>
    </row>
    <row r="18" spans="1:11" x14ac:dyDescent="0.25">
      <c r="A18" t="s">
        <v>9</v>
      </c>
      <c r="B18" s="15">
        <f>+IFERROR(VLOOKUP(B10,Base!$D:$J,7,0),"-")</f>
        <v>1826086.956521739</v>
      </c>
      <c r="C18" s="15">
        <f>+IFERROR(VLOOKUP(C10,Base!$D:$J,7,0),"-")</f>
        <v>1940298.5074626866</v>
      </c>
      <c r="D18" s="15">
        <f>+IFERROR(VLOOKUP(D10,Base!$D:$J,7,0),"-")</f>
        <v>2231904.7619047621</v>
      </c>
      <c r="E18" s="15">
        <f>+IFERROR(VLOOKUP(E10,Base!$D:$J,7,0),"-")</f>
        <v>2347417.8403755869</v>
      </c>
      <c r="F18" s="15">
        <f>+IFERROR(VLOOKUP(F10,Base!$D:$J,7,0),"-")</f>
        <v>2738095.2380952379</v>
      </c>
      <c r="G18" s="15">
        <f>+IFERROR(VLOOKUP(G10,Base!$D:$J,7,0),"-")</f>
        <v>2877551.0204081633</v>
      </c>
      <c r="H18" s="15">
        <f>+IFERROR(VLOOKUP(H10,Base!$D:$J,7,0),"-")</f>
        <v>3401826.4840182648</v>
      </c>
      <c r="I18" s="15">
        <f>+IFERROR(VLOOKUP(I10,Base!$D:$J,7,0),"-")</f>
        <v>3557692.307692308</v>
      </c>
      <c r="J18" s="15">
        <f>+IFERROR(VLOOKUP(J10,Base!$D:$J,7,0),"-")</f>
        <v>3691045.7963089501</v>
      </c>
      <c r="K18" s="15">
        <f>+IFERROR(VLOOKUP(K10,Base!$D:$J,7,0),"-")</f>
        <v>3750000</v>
      </c>
    </row>
    <row r="19" spans="1:11" x14ac:dyDescent="0.25">
      <c r="A19" t="s">
        <v>10</v>
      </c>
      <c r="B19" s="15">
        <f>+IFERROR(VLOOKUP(B11,Base!$D:$J,7,0),"-")</f>
        <v>1867149.7584541063</v>
      </c>
      <c r="C19" s="15">
        <f>+IFERROR(VLOOKUP(C11,Base!$D:$J,7,0),"-")</f>
        <v>1940298.5074626866</v>
      </c>
      <c r="D19" s="15">
        <f>+IFERROR(VLOOKUP(D11,Base!$D:$J,7,0),"-")</f>
        <v>2185714.2857142859</v>
      </c>
      <c r="E19" s="15">
        <f>+IFERROR(VLOOKUP(E11,Base!$D:$J,7,0),"-")</f>
        <v>2361502.3474178403</v>
      </c>
      <c r="F19" s="15">
        <f>+IFERROR(VLOOKUP(F11,Base!$D:$J,7,0),"-")</f>
        <v>2650000</v>
      </c>
      <c r="G19" s="15">
        <f>+IFERROR(VLOOKUP(G11,Base!$D:$J,7,0),"-")</f>
        <v>3238095.2380952379</v>
      </c>
      <c r="H19" s="15">
        <f>+IFERROR(VLOOKUP(H11,Base!$D:$J,7,0),"-")</f>
        <v>3261904.7619047621</v>
      </c>
      <c r="I19" s="15">
        <f>+IFERROR(VLOOKUP(I11,Base!$D:$J,7,0),"-")</f>
        <v>3395989.9749373435</v>
      </c>
      <c r="J19" s="15">
        <f>+IFERROR(VLOOKUP(J11,Base!$D:$J,7,0),"-")</f>
        <v>3600000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1908212.5603864735</v>
      </c>
      <c r="C20" s="15">
        <f>+IFERROR(VLOOKUP(C12,Base!$D:$J,7,0),"-")</f>
        <v>2019900.4975124379</v>
      </c>
      <c r="D20" s="15">
        <f>+IFERROR(VLOOKUP(D12,Base!$D:$J,7,0),"-")</f>
        <v>2214285.7142857141</v>
      </c>
      <c r="E20" s="15">
        <f>+IFERROR(VLOOKUP(E12,Base!$D:$J,7,0),"-")</f>
        <v>2248826.2910798122</v>
      </c>
      <c r="F20" s="15">
        <f>+IFERROR(VLOOKUP(F12,Base!$D:$J,7,0),"-")</f>
        <v>2880952.3809523806</v>
      </c>
      <c r="G20" s="15">
        <f>+IFERROR(VLOOKUP(G12,Base!$D:$J,7,0),"-")</f>
        <v>3161802.0816326533</v>
      </c>
      <c r="H20" s="15">
        <f>+IFERROR(VLOOKUP(H12,Base!$D:$J,7,0),"-")</f>
        <v>3380281.6901408453</v>
      </c>
      <c r="I20" s="15">
        <f>+IFERROR(VLOOKUP(I12,Base!$D:$J,7,0),"-")</f>
        <v>3303769.401330377</v>
      </c>
      <c r="J20" s="15">
        <f>+IFERROR(VLOOKUP(J12,Base!$D:$J,7,0),"-")</f>
        <v>3736111</v>
      </c>
      <c r="K20" s="15" t="str">
        <f>+IFERROR(VLOOKUP(K12,Base!$D:$J,7,0),"-")</f>
        <v>-</v>
      </c>
    </row>
    <row r="24" spans="1:11" x14ac:dyDescent="0.25">
      <c r="B24" s="3">
        <f>+B17</f>
        <v>1821256.0386473432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1826086.956521739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1867149.7584541063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1908212.5603864735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1960820.8955223882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1940298.5074626866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1940298.5074626866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2019900.4975124379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2135714.2857142859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2231904.7619047621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2185714.2857142859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2214285.7142857141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2323943.6619718308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2347417.8403755869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2361502.3474178403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2248826.2910798122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2569047.6190476194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2738095.2380952379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2650000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2880952.3809523806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2743764.1723356009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2877551.0204081633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3238095.2380952379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3161802.0816326533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3190476.1904761908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3401826.4840182648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3261904.7619047621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3380281.6901408453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3378571.4285714286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3557692.307692308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3395989.9749373435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3303769.401330377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3647887.3239436601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3691045.7963089501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3600000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3736111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3731343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3750000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47</v>
      </c>
      <c r="I9" s="38"/>
      <c r="J9" s="19"/>
      <c r="K9" s="32" t="s">
        <v>25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1821256.0386473432</v>
      </c>
      <c r="F32" s="30">
        <f>+Tabla!C17</f>
        <v>1960820.8955223882</v>
      </c>
      <c r="G32" s="30">
        <f>+Tabla!D17</f>
        <v>2135714.2857142859</v>
      </c>
      <c r="H32" s="30">
        <f>+Tabla!F17</f>
        <v>2569047.6190476194</v>
      </c>
      <c r="I32" s="30">
        <f>+Tabla!G17</f>
        <v>2743764.1723356009</v>
      </c>
      <c r="J32" s="30">
        <f>+Tabla!H17</f>
        <v>3190476.1904761908</v>
      </c>
      <c r="K32" s="30">
        <f>+Tabla!I17</f>
        <v>3378571.4285714286</v>
      </c>
      <c r="L32" s="30">
        <f>+Tabla!J17</f>
        <v>3647887.3239436601</v>
      </c>
      <c r="M32" s="30">
        <f>+Tabla!K17</f>
        <v>3731343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1826086.956521739</v>
      </c>
      <c r="F33" s="30">
        <f>+Tabla!C18</f>
        <v>1940298.5074626866</v>
      </c>
      <c r="G33" s="30">
        <f>+Tabla!D18</f>
        <v>2231904.7619047621</v>
      </c>
      <c r="H33" s="30">
        <f>+Tabla!F18</f>
        <v>2738095.2380952379</v>
      </c>
      <c r="I33" s="30">
        <f>+Tabla!G18</f>
        <v>2877551.0204081633</v>
      </c>
      <c r="J33" s="30">
        <f>+Tabla!H18</f>
        <v>3401826.4840182648</v>
      </c>
      <c r="K33" s="30">
        <f>+Tabla!I18</f>
        <v>3557692.307692308</v>
      </c>
      <c r="L33" s="30">
        <f>+Tabla!J18</f>
        <v>3691045.7963089501</v>
      </c>
      <c r="M33" s="30">
        <f>+Tabla!K18</f>
        <v>3750000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1867149.7584541063</v>
      </c>
      <c r="F34" s="30">
        <f>+Tabla!C19</f>
        <v>1940298.5074626866</v>
      </c>
      <c r="G34" s="30">
        <f>+Tabla!D19</f>
        <v>2185714.2857142859</v>
      </c>
      <c r="H34" s="30">
        <f>+Tabla!F19</f>
        <v>2650000</v>
      </c>
      <c r="I34" s="30">
        <f>+Tabla!G19</f>
        <v>3238095.2380952379</v>
      </c>
      <c r="J34" s="30">
        <f>+Tabla!H19</f>
        <v>3261904.7619047621</v>
      </c>
      <c r="K34" s="30">
        <f>+Tabla!I19</f>
        <v>3395989.9749373435</v>
      </c>
      <c r="L34" s="30">
        <f>+Tabla!J19</f>
        <v>3600000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1908212.5603864735</v>
      </c>
      <c r="F35" s="30">
        <f>+Tabla!C20</f>
        <v>2019900.4975124379</v>
      </c>
      <c r="G35" s="30">
        <f>+Tabla!D20</f>
        <v>2214285.7142857141</v>
      </c>
      <c r="H35" s="30">
        <f>+Tabla!F20</f>
        <v>2880952.3809523806</v>
      </c>
      <c r="I35" s="30">
        <f>+Tabla!G20</f>
        <v>3161802.0816326533</v>
      </c>
      <c r="J35" s="30">
        <f>+Tabla!H20</f>
        <v>3380281.6901408453</v>
      </c>
      <c r="K35" s="30">
        <f>+Tabla!I20</f>
        <v>3303769.401330377</v>
      </c>
      <c r="L35" s="30">
        <f>+Tabla!J20</f>
        <v>3736111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2019-08-27T20:42:55Z</dcterms:modified>
</cp:coreProperties>
</file>