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<sst xmlns="http://schemas.openxmlformats.org/spreadsheetml/2006/main" count="9763" uniqueCount="71">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</sst>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2303030.3030303032</c:v>
                </c:pt>
                <c:pt idx="24">
                  <c:v>2424242.4242424243</c:v>
                </c:pt>
                <c:pt idx="25">
                  <c:v>2449404.7619047617</c:v>
                </c:pt>
                <c:pt idx="26">
                  <c:v>2548484.8484848482</c:v>
                </c:pt>
                <c:pt idx="27">
                  <c:v>2505952.3809523811</c:v>
                </c:pt>
                <c:pt idx="28">
                  <c:v>2496969.6969696973</c:v>
                </c:pt>
                <c:pt idx="29">
                  <c:v>2490606.0909090908</c:v>
                </c:pt>
                <c:pt idx="30">
                  <c:v>2596385.5421686745</c:v>
                </c:pt>
                <c:pt idx="31">
                  <c:v>2821875</c:v>
                </c:pt>
                <c:pt idx="32">
                  <c:v>2800000</c:v>
                </c:pt>
                <c:pt idx="33">
                  <c:v>2636363.63636364</c:v>
                </c:pt>
                <c:pt idx="34">
                  <c:v>2523364</c:v>
                </c:pt>
                <c:pt idx="35">
                  <c:v>2725425</c:v>
                </c:pt>
                <c:pt idx="36">
                  <c:v>2909091</c:v>
                </c:pt>
                <c:pt idx="37">
                  <c:v>2830189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822080"/>
        <c:axId val="229822472"/>
      </c:lineChart>
      <c:catAx>
        <c:axId val="2298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822472"/>
        <c:crosses val="autoZero"/>
        <c:auto val="1"/>
        <c:lblAlgn val="ctr"/>
        <c:lblOffset val="100"/>
        <c:noMultiLvlLbl val="0"/>
      </c:catAx>
      <c:valAx>
        <c:axId val="229822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82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xmlns="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7</v>
      </c>
      <c r="D5">
        <f>+VLOOKUP(Tablero!K9,Codigos!$B$2:$C$33,2,0)</f>
        <v>30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27302010I</v>
      </c>
      <c r="C9" t="str">
        <f t="shared" ref="C9:K12" si="0">+$B$5&amp;$C$5&amp;$D$5&amp;C$8&amp;$A9</f>
        <v>27302011I</v>
      </c>
      <c r="D9" t="str">
        <f t="shared" si="0"/>
        <v>27302012I</v>
      </c>
      <c r="E9" t="str">
        <f t="shared" si="0"/>
        <v>27302013I</v>
      </c>
      <c r="F9" t="str">
        <f t="shared" si="0"/>
        <v>27302014I</v>
      </c>
      <c r="G9" t="str">
        <f t="shared" si="0"/>
        <v>27302015I</v>
      </c>
      <c r="H9" t="str">
        <f t="shared" si="0"/>
        <v>27302016I</v>
      </c>
      <c r="I9" t="str">
        <f t="shared" si="0"/>
        <v>27302017I</v>
      </c>
      <c r="J9" t="str">
        <f t="shared" si="0"/>
        <v>27302018I</v>
      </c>
      <c r="K9" t="str">
        <f t="shared" si="0"/>
        <v>27302019I</v>
      </c>
    </row>
    <row r="10" spans="1:11" x14ac:dyDescent="0.25">
      <c r="A10" t="s">
        <v>9</v>
      </c>
      <c r="B10" t="str">
        <f t="shared" ref="B10:B12" si="1">+$B$5&amp;$C$5&amp;$D$5&amp;B$8&amp;$A10</f>
        <v>27302010II</v>
      </c>
      <c r="C10" t="str">
        <f t="shared" si="0"/>
        <v>27302011II</v>
      </c>
      <c r="D10" t="str">
        <f t="shared" si="0"/>
        <v>27302012II</v>
      </c>
      <c r="E10" t="str">
        <f t="shared" si="0"/>
        <v>27302013II</v>
      </c>
      <c r="F10" t="str">
        <f t="shared" si="0"/>
        <v>27302014II</v>
      </c>
      <c r="G10" t="str">
        <f t="shared" si="0"/>
        <v>27302015II</v>
      </c>
      <c r="H10" t="str">
        <f t="shared" si="0"/>
        <v>27302016II</v>
      </c>
      <c r="I10" t="str">
        <f t="shared" si="0"/>
        <v>27302017II</v>
      </c>
      <c r="J10" t="str">
        <f t="shared" si="0"/>
        <v>27302018II</v>
      </c>
      <c r="K10" t="str">
        <f t="shared" si="0"/>
        <v>27302019II</v>
      </c>
    </row>
    <row r="11" spans="1:11" x14ac:dyDescent="0.25">
      <c r="A11" t="s">
        <v>10</v>
      </c>
      <c r="B11" t="str">
        <f t="shared" si="1"/>
        <v>27302010III</v>
      </c>
      <c r="C11" t="str">
        <f t="shared" si="0"/>
        <v>27302011III</v>
      </c>
      <c r="D11" t="str">
        <f t="shared" si="0"/>
        <v>27302012III</v>
      </c>
      <c r="E11" t="str">
        <f t="shared" si="0"/>
        <v>27302013III</v>
      </c>
      <c r="F11" t="str">
        <f t="shared" si="0"/>
        <v>27302014III</v>
      </c>
      <c r="G11" t="str">
        <f t="shared" si="0"/>
        <v>27302015III</v>
      </c>
      <c r="H11" t="str">
        <f t="shared" si="0"/>
        <v>27302016III</v>
      </c>
      <c r="I11" t="str">
        <f t="shared" si="0"/>
        <v>27302017III</v>
      </c>
      <c r="J11" t="str">
        <f t="shared" si="0"/>
        <v>27302018III</v>
      </c>
      <c r="K11" t="str">
        <f t="shared" si="0"/>
        <v>27302019III</v>
      </c>
    </row>
    <row r="12" spans="1:11" x14ac:dyDescent="0.25">
      <c r="A12" t="s">
        <v>11</v>
      </c>
      <c r="B12" t="str">
        <f t="shared" si="1"/>
        <v>27302010IV</v>
      </c>
      <c r="C12" t="str">
        <f t="shared" si="0"/>
        <v>27302011IV</v>
      </c>
      <c r="D12" t="str">
        <f t="shared" si="0"/>
        <v>27302012IV</v>
      </c>
      <c r="E12" t="str">
        <f t="shared" si="0"/>
        <v>27302013IV</v>
      </c>
      <c r="F12" t="str">
        <f t="shared" si="0"/>
        <v>27302014IV</v>
      </c>
      <c r="G12" t="str">
        <f t="shared" si="0"/>
        <v>27302015IV</v>
      </c>
      <c r="H12" t="str">
        <f t="shared" si="0"/>
        <v>27302016IV</v>
      </c>
      <c r="I12" t="str">
        <f t="shared" si="0"/>
        <v>27302017IV</v>
      </c>
      <c r="J12" t="str">
        <f t="shared" si="0"/>
        <v>27302018IV</v>
      </c>
      <c r="K12" t="str">
        <f t="shared" si="0"/>
        <v>27302019IV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0</v>
      </c>
      <c r="C17" s="15">
        <f>+IFERROR(VLOOKUP(C9,Base!$D:$J,7,0),"-")</f>
        <v>0</v>
      </c>
      <c r="D17" s="15">
        <f>+IFERROR(VLOOKUP(D9,Base!$D:$J,7,0),"-")</f>
        <v>0</v>
      </c>
      <c r="E17" s="15">
        <f>+IFERROR(VLOOKUP(E9,Base!$D:$J,7,0),"-")</f>
        <v>0</v>
      </c>
      <c r="F17" s="15">
        <f>+IFERROR(VLOOKUP(F9,Base!$D:$J,7,0),"-")</f>
        <v>0</v>
      </c>
      <c r="G17" s="15">
        <f>+IFERROR(VLOOKUP(G9,Base!$D:$J,7,0),"-")</f>
        <v>0</v>
      </c>
      <c r="H17" s="15">
        <f>+IFERROR(VLOOKUP(H9,Base!$D:$J,7,0),"-")</f>
        <v>2424242.4242424243</v>
      </c>
      <c r="I17" s="15">
        <f>+IFERROR(VLOOKUP(I9,Base!$D:$J,7,0),"-")</f>
        <v>2496969.6969696973</v>
      </c>
      <c r="J17" s="15">
        <f>+IFERROR(VLOOKUP(J9,Base!$D:$J,7,0),"-")</f>
        <v>2800000</v>
      </c>
      <c r="K17" s="15">
        <f>+IFERROR(VLOOKUP(K9,Base!$D:$J,7,0),"-")</f>
        <v>2909091</v>
      </c>
    </row>
    <row r="18" spans="1:11" x14ac:dyDescent="0.25">
      <c r="A18" t="s">
        <v>9</v>
      </c>
      <c r="B18" s="15">
        <f>+IFERROR(VLOOKUP(B10,Base!$D:$J,7,0),"-")</f>
        <v>0</v>
      </c>
      <c r="C18" s="15">
        <f>+IFERROR(VLOOKUP(C10,Base!$D:$J,7,0),"-")</f>
        <v>0</v>
      </c>
      <c r="D18" s="15">
        <f>+IFERROR(VLOOKUP(D10,Base!$D:$J,7,0),"-")</f>
        <v>0</v>
      </c>
      <c r="E18" s="15">
        <f>+IFERROR(VLOOKUP(E10,Base!$D:$J,7,0),"-")</f>
        <v>0</v>
      </c>
      <c r="F18" s="15">
        <f>+IFERROR(VLOOKUP(F10,Base!$D:$J,7,0),"-")</f>
        <v>0</v>
      </c>
      <c r="G18" s="15">
        <f>+IFERROR(VLOOKUP(G10,Base!$D:$J,7,0),"-")</f>
        <v>0</v>
      </c>
      <c r="H18" s="15">
        <f>+IFERROR(VLOOKUP(H10,Base!$D:$J,7,0),"-")</f>
        <v>2449404.7619047617</v>
      </c>
      <c r="I18" s="15">
        <f>+IFERROR(VLOOKUP(I10,Base!$D:$J,7,0),"-")</f>
        <v>2490606.0909090908</v>
      </c>
      <c r="J18" s="15">
        <f>+IFERROR(VLOOKUP(J10,Base!$D:$J,7,0),"-")</f>
        <v>2636363.63636364</v>
      </c>
      <c r="K18" s="15">
        <f>+IFERROR(VLOOKUP(K10,Base!$D:$J,7,0),"-")</f>
        <v>2830189</v>
      </c>
    </row>
    <row r="19" spans="1:11" x14ac:dyDescent="0.25">
      <c r="A19" t="s">
        <v>10</v>
      </c>
      <c r="B19" s="15">
        <f>+IFERROR(VLOOKUP(B11,Base!$D:$J,7,0),"-")</f>
        <v>0</v>
      </c>
      <c r="C19" s="15">
        <f>+IFERROR(VLOOKUP(C11,Base!$D:$J,7,0),"-")</f>
        <v>0</v>
      </c>
      <c r="D19" s="15">
        <f>+IFERROR(VLOOKUP(D11,Base!$D:$J,7,0),"-")</f>
        <v>0</v>
      </c>
      <c r="E19" s="15">
        <f>+IFERROR(VLOOKUP(E11,Base!$D:$J,7,0),"-")</f>
        <v>0</v>
      </c>
      <c r="F19" s="15">
        <f>+IFERROR(VLOOKUP(F11,Base!$D:$J,7,0),"-")</f>
        <v>0</v>
      </c>
      <c r="G19" s="15">
        <f>+IFERROR(VLOOKUP(G11,Base!$D:$J,7,0),"-")</f>
        <v>0</v>
      </c>
      <c r="H19" s="15">
        <f>+IFERROR(VLOOKUP(H11,Base!$D:$J,7,0),"-")</f>
        <v>2548484.8484848482</v>
      </c>
      <c r="I19" s="15">
        <f>+IFERROR(VLOOKUP(I11,Base!$D:$J,7,0),"-")</f>
        <v>2596385.5421686745</v>
      </c>
      <c r="J19" s="15">
        <f>+IFERROR(VLOOKUP(J11,Base!$D:$J,7,0),"-")</f>
        <v>2523364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0</v>
      </c>
      <c r="C20" s="15">
        <f>+IFERROR(VLOOKUP(C12,Base!$D:$J,7,0),"-")</f>
        <v>0</v>
      </c>
      <c r="D20" s="15">
        <f>+IFERROR(VLOOKUP(D12,Base!$D:$J,7,0),"-")</f>
        <v>0</v>
      </c>
      <c r="E20" s="15">
        <f>+IFERROR(VLOOKUP(E12,Base!$D:$J,7,0),"-")</f>
        <v>0</v>
      </c>
      <c r="F20" s="15">
        <f>+IFERROR(VLOOKUP(F12,Base!$D:$J,7,0),"-")</f>
        <v>0</v>
      </c>
      <c r="G20" s="15">
        <f>+IFERROR(VLOOKUP(G12,Base!$D:$J,7,0),"-")</f>
        <v>2303030.3030303032</v>
      </c>
      <c r="H20" s="15">
        <f>+IFERROR(VLOOKUP(H12,Base!$D:$J,7,0),"-")</f>
        <v>2505952.3809523811</v>
      </c>
      <c r="I20" s="15">
        <f>+IFERROR(VLOOKUP(I12,Base!$D:$J,7,0),"-")</f>
        <v>2821875</v>
      </c>
      <c r="J20" s="15">
        <f>+IFERROR(VLOOKUP(J12,Base!$D:$J,7,0),"-")</f>
        <v>2725425</v>
      </c>
      <c r="K20" s="15" t="str">
        <f>+IFERROR(VLOOKUP(K12,Base!$D:$J,7,0),"-")</f>
        <v>-</v>
      </c>
    </row>
    <row r="24" spans="1:11" x14ac:dyDescent="0.25">
      <c r="B24" s="3">
        <f>+B17</f>
        <v>0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0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0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0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0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0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0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0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0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0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0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0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0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0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0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0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0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0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0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0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0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0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0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2303030.3030303032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2424242.4242424243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2449404.7619047617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2548484.8484848482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2505952.3809523811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2496969.6969696973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2490606.0909090908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2596385.5421686745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2821875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2800000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2636363.63636364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2523364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2725425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2909091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2830189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49</v>
      </c>
      <c r="I9" s="38"/>
      <c r="J9" s="19"/>
      <c r="K9" s="32" t="s">
        <v>39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0</v>
      </c>
      <c r="F32" s="30">
        <f>+Tabla!C17</f>
        <v>0</v>
      </c>
      <c r="G32" s="30">
        <f>+Tabla!D17</f>
        <v>0</v>
      </c>
      <c r="H32" s="30">
        <f>+Tabla!F17</f>
        <v>0</v>
      </c>
      <c r="I32" s="30">
        <f>+Tabla!G17</f>
        <v>0</v>
      </c>
      <c r="J32" s="30">
        <f>+Tabla!H17</f>
        <v>2424242.4242424243</v>
      </c>
      <c r="K32" s="30">
        <f>+Tabla!I17</f>
        <v>2496969.6969696973</v>
      </c>
      <c r="L32" s="30">
        <f>+Tabla!J17</f>
        <v>2800000</v>
      </c>
      <c r="M32" s="30">
        <f>+Tabla!K17</f>
        <v>2909091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0</v>
      </c>
      <c r="F33" s="30">
        <f>+Tabla!C18</f>
        <v>0</v>
      </c>
      <c r="G33" s="30">
        <f>+Tabla!D18</f>
        <v>0</v>
      </c>
      <c r="H33" s="30">
        <f>+Tabla!F18</f>
        <v>0</v>
      </c>
      <c r="I33" s="30">
        <f>+Tabla!G18</f>
        <v>0</v>
      </c>
      <c r="J33" s="30">
        <f>+Tabla!H18</f>
        <v>2449404.7619047617</v>
      </c>
      <c r="K33" s="30">
        <f>+Tabla!I18</f>
        <v>2490606.0909090908</v>
      </c>
      <c r="L33" s="30">
        <f>+Tabla!J18</f>
        <v>2636363.63636364</v>
      </c>
      <c r="M33" s="30">
        <f>+Tabla!K18</f>
        <v>2830189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0</v>
      </c>
      <c r="F34" s="30">
        <f>+Tabla!C19</f>
        <v>0</v>
      </c>
      <c r="G34" s="30">
        <f>+Tabla!D19</f>
        <v>0</v>
      </c>
      <c r="H34" s="30">
        <f>+Tabla!F19</f>
        <v>0</v>
      </c>
      <c r="I34" s="30">
        <f>+Tabla!G19</f>
        <v>0</v>
      </c>
      <c r="J34" s="30">
        <f>+Tabla!H19</f>
        <v>2548484.8484848482</v>
      </c>
      <c r="K34" s="30">
        <f>+Tabla!I19</f>
        <v>2596385.5421686745</v>
      </c>
      <c r="L34" s="30">
        <f>+Tabla!J19</f>
        <v>2523364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0</v>
      </c>
      <c r="F35" s="30">
        <f>+Tabla!C20</f>
        <v>0</v>
      </c>
      <c r="G35" s="30">
        <f>+Tabla!D20</f>
        <v>0</v>
      </c>
      <c r="H35" s="30">
        <f>+Tabla!F20</f>
        <v>0</v>
      </c>
      <c r="I35" s="30">
        <f>+Tabla!G20</f>
        <v>2303030.3030303032</v>
      </c>
      <c r="J35" s="30">
        <f>+Tabla!H20</f>
        <v>2505952.3809523811</v>
      </c>
      <c r="K35" s="30">
        <f>+Tabla!I20</f>
        <v>2821875</v>
      </c>
      <c r="L35" s="30">
        <f>+Tabla!J20</f>
        <v>2725425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2019-08-27T14:52:57Z</dcterms:modified>
</cp:coreProperties>
</file>